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ĐH9M_Trang 1" sheetId="1" r:id="rId1"/>
    <sheet name="LĐH9QĐ_Trang 1" sheetId="2" r:id="rId2"/>
    <sheet name="LĐH9TĐ_Trang 1" sheetId="3" r:id="rId3"/>
  </sheets>
  <definedNames>
    <definedName name="_xlnm.Print_Titles" localSheetId="0">'LĐH9M_Trang 1'!$7:$8</definedName>
    <definedName name="_xlnm.Print_Titles" localSheetId="1">'LĐH9QĐ_Trang 1'!$7:$8</definedName>
    <definedName name="_xlnm.Print_Titles" localSheetId="2">'LĐH9TĐ_Trang 1'!$7:$8</definedName>
  </definedNames>
  <calcPr fullCalcOnLoad="1"/>
</workbook>
</file>

<file path=xl/sharedStrings.xml><?xml version="1.0" encoding="utf-8"?>
<sst xmlns="http://schemas.openxmlformats.org/spreadsheetml/2006/main" count="226" uniqueCount="136">
  <si>
    <t>BỘ TÀI NGUYÊN VÀ MÔI TRƯỜNG</t>
  </si>
  <si>
    <t>CỘNG HÒA XÃ HỘI CHỦ NGHĨA VIỆT NAM</t>
  </si>
  <si>
    <t xml:space="preserve">   TRƯỜNG ĐẠI HỌC 
TÀI NGUYÊN VÀ MÔI TRƯỜNG HÀ NỘI</t>
  </si>
  <si>
    <t>Độc lập - Tự do - Hạnh phúc</t>
  </si>
  <si>
    <t>STT</t>
  </si>
  <si>
    <t>Mã SV</t>
  </si>
  <si>
    <t>Họ và tên</t>
  </si>
  <si>
    <t>Ngày sinh</t>
  </si>
  <si>
    <t>Tiếng Anh 3</t>
  </si>
  <si>
    <t>Số ĐVHT&lt;5 (1)</t>
  </si>
  <si>
    <t>Tổng số TC trong học kỳ</t>
  </si>
  <si>
    <t>Điểm TBC học kỳ</t>
  </si>
  <si>
    <t>Tổng số tín chỉ tích lũy</t>
  </si>
  <si>
    <t>Điểm TBC tích lũy</t>
  </si>
  <si>
    <t>MỨC CẢNH BÁO HỌC TẬP ĐÃ NHẬN KỲ TRƯỚC</t>
  </si>
  <si>
    <t>MỨC CẢNH BÁO HỌC TẬP</t>
  </si>
  <si>
    <t>1961070013</t>
  </si>
  <si>
    <t xml:space="preserve">  Đỗ Ngọc</t>
  </si>
  <si>
    <t>Anh</t>
  </si>
  <si>
    <t>13/02/1998</t>
  </si>
  <si>
    <t>0</t>
  </si>
  <si>
    <t/>
  </si>
  <si>
    <t>1961070027</t>
  </si>
  <si>
    <t xml:space="preserve">  Nguyễn Hà</t>
  </si>
  <si>
    <t>Bình</t>
  </si>
  <si>
    <t>02/05/1997</t>
  </si>
  <si>
    <t xml:space="preserve">  Bùi Công</t>
  </si>
  <si>
    <t>Đáng</t>
  </si>
  <si>
    <t>27/12/1998</t>
  </si>
  <si>
    <t>1961070014</t>
  </si>
  <si>
    <t xml:space="preserve">  Phí Thanh</t>
  </si>
  <si>
    <t>Huy</t>
  </si>
  <si>
    <t>16/10/1998</t>
  </si>
  <si>
    <t xml:space="preserve">  Nguyễn Triệu</t>
  </si>
  <si>
    <t>Quang</t>
  </si>
  <si>
    <t>08/11/1997</t>
  </si>
  <si>
    <t>Tổng hợp:</t>
  </si>
  <si>
    <t>Số SV bị cảnh báo mức 1:0</t>
  </si>
  <si>
    <t>NGƯỜI TỔNG HỢP</t>
  </si>
  <si>
    <t>KT. TRƯỞNG PHÒNG ĐÀO TẠO</t>
  </si>
  <si>
    <t>PHÓ TRƯỞNG PHÒNG</t>
  </si>
  <si>
    <t>Nhập môn công tác kỹ sư</t>
  </si>
  <si>
    <t>Quan trắc và phân tích môi trường nước</t>
  </si>
  <si>
    <t>Thiết kế, vận hành công trình môi trường</t>
  </si>
  <si>
    <t>Thông tin môi trường</t>
  </si>
  <si>
    <t>Vi sinh vật kỹ thuật môi trường</t>
  </si>
  <si>
    <t>Các quá trình sinh học trong công nghệ môi trường</t>
  </si>
  <si>
    <t>Hà Nội, ngày 1 tháng 9 năm 2020</t>
  </si>
  <si>
    <t>KHOA MÔI TRƯỜNG</t>
  </si>
  <si>
    <t>Phạm Minh Ngọc</t>
  </si>
  <si>
    <t>HIỆU TRƯỞNG</t>
  </si>
  <si>
    <t>Hoàng Anh Huy</t>
  </si>
  <si>
    <t>Lưu Văn Huyền</t>
  </si>
  <si>
    <t>KẾT QUẢ XÉT CẢNH BÁO HỌC TẬP, BUỘC THÔI HỌC
ĐẠI HỌC LIÊN THÔNG KHÓA 9
HỌC KỲ 1 (NĂM THỨ 1, NĂM HỌC 2019-2020 )</t>
  </si>
  <si>
    <t>(Ban hành kèm Quyết định số:                       /QĐ-TĐHHN, ngày             tháng              năm 2020)</t>
  </si>
  <si>
    <t>Cảnh báo mức 2</t>
  </si>
  <si>
    <t>Số SV bị buộc thôi học: 0</t>
  </si>
  <si>
    <t>Số SV bị cảnh báo mức 2: 1</t>
  </si>
  <si>
    <t>Tổng số SV: 5</t>
  </si>
  <si>
    <t>Lớp: LĐH9M    Ngành: Công nghệ kỹ thuật môi trường     Trình độ đào tạo: Đại học Liên thông</t>
  </si>
  <si>
    <t>Trịnh Thị Nhung</t>
  </si>
  <si>
    <t>KHOA QUẢN LÝ ĐẤT ĐAI</t>
  </si>
  <si>
    <t>Số SV bị buộc thôi học:0</t>
  </si>
  <si>
    <t>Số SV bị cảnh báo mức 2:0</t>
  </si>
  <si>
    <t>Tổng số SV:11</t>
  </si>
  <si>
    <t>10/08/1998</t>
  </si>
  <si>
    <t>Tuyết</t>
  </si>
  <si>
    <t xml:space="preserve">  Nguyễn Thị</t>
  </si>
  <si>
    <t>1961110003</t>
  </si>
  <si>
    <t>17/07/1998</t>
  </si>
  <si>
    <t>Thực</t>
  </si>
  <si>
    <t xml:space="preserve">  Nguyễn Văn</t>
  </si>
  <si>
    <t>1961110005</t>
  </si>
  <si>
    <t>08/04/1998</t>
  </si>
  <si>
    <t>Thảo</t>
  </si>
  <si>
    <t xml:space="preserve">  Phạm Phương</t>
  </si>
  <si>
    <t>1961110019</t>
  </si>
  <si>
    <t>02/06/1998</t>
  </si>
  <si>
    <t>Thái</t>
  </si>
  <si>
    <t xml:space="preserve">  Nguyễn Thị Hồng</t>
  </si>
  <si>
    <t>1961110018</t>
  </si>
  <si>
    <t>24/05/1998</t>
  </si>
  <si>
    <t>Nhi</t>
  </si>
  <si>
    <t xml:space="preserve">  Nguyễn Phương</t>
  </si>
  <si>
    <t>1961110002</t>
  </si>
  <si>
    <t>09/03/1995</t>
  </si>
  <si>
    <t>Huế</t>
  </si>
  <si>
    <t>1961110010</t>
  </si>
  <si>
    <t>20/07/1998</t>
  </si>
  <si>
    <t>Hồng</t>
  </si>
  <si>
    <t xml:space="preserve">  Vũ Thị Minh</t>
  </si>
  <si>
    <t>1961110006</t>
  </si>
  <si>
    <t>14/02/1994</t>
  </si>
  <si>
    <t>Hoan</t>
  </si>
  <si>
    <t xml:space="preserve">  Đỗ Văn</t>
  </si>
  <si>
    <t>1961110008</t>
  </si>
  <si>
    <t>11/09/1998</t>
  </si>
  <si>
    <t>Hằng</t>
  </si>
  <si>
    <t xml:space="preserve">  Lê Minh</t>
  </si>
  <si>
    <t>1961110026</t>
  </si>
  <si>
    <t>06/04/1998</t>
  </si>
  <si>
    <t>Điệp</t>
  </si>
  <si>
    <t xml:space="preserve">  Nguyễn Thị Thanh</t>
  </si>
  <si>
    <t>1961110004</t>
  </si>
  <si>
    <t>30/10/1998</t>
  </si>
  <si>
    <t>Chương</t>
  </si>
  <si>
    <t xml:space="preserve">  Phạm Quốc</t>
  </si>
  <si>
    <t>1961110007</t>
  </si>
  <si>
    <t>Đánh giá đất</t>
  </si>
  <si>
    <t>Lập và quản lý dự án đầu tư trong lĩnh vực đất đai</t>
  </si>
  <si>
    <t>Quản lý tài nguyên môi trường</t>
  </si>
  <si>
    <t>Hóa học đại cương</t>
  </si>
  <si>
    <t>Tiếng Anh chuyên ngành</t>
  </si>
  <si>
    <t>(Ban hành kèm Quyết định số:                       /QĐ-TĐHHN, ngày             tháng              năm  2020)</t>
  </si>
  <si>
    <t>Lớp:LĐH9QĐ               Ngành: Quản lý đất đai                Trình độ đào tạo: Đại học Liên thông</t>
  </si>
  <si>
    <t>KẾT QUẢ XÉT CẢNH BÁO HỌC TẬP, BUỘC THÔI HỌC
ĐẠI HỌC LIÊN THÔNG KHÓA ĐHLT09
HỌC KỲ 1 (NĂM THỨ 1, NĂM HỌC 2019-2020 )</t>
  </si>
  <si>
    <t>THÔNG TIN ĐỊA LÝ</t>
  </si>
  <si>
    <t xml:space="preserve">KHOA TRẮC ĐỊA BẢN ĐỒ, </t>
  </si>
  <si>
    <t>Tổng số SV:3</t>
  </si>
  <si>
    <t>08/08/1985</t>
  </si>
  <si>
    <t>Tú</t>
  </si>
  <si>
    <t>1961090015</t>
  </si>
  <si>
    <t>04/07/1990</t>
  </si>
  <si>
    <t>Thông</t>
  </si>
  <si>
    <t xml:space="preserve">  Nguyễn Minh</t>
  </si>
  <si>
    <t>1961090017</t>
  </si>
  <si>
    <t>30/10/1982</t>
  </si>
  <si>
    <t xml:space="preserve">  Nguyễn Tuấn</t>
  </si>
  <si>
    <t>1961090016</t>
  </si>
  <si>
    <t>Kỹ thuật lập trình trong trắc địa</t>
  </si>
  <si>
    <t>Phương pháp tính</t>
  </si>
  <si>
    <t>Trắc địa lý thuyết</t>
  </si>
  <si>
    <t>Vật lý đại cương</t>
  </si>
  <si>
    <t>Cơ sở dữ liệu địa lý</t>
  </si>
  <si>
    <t>(Ban hành kèm Quyết định số:             /QĐ-TĐHHN, ngày      tháng        năm 2020 )</t>
  </si>
  <si>
    <t>Lớp:LĐH9TĐ                    Ngành: Kỹ thuật Trắc địa bản đồ                Trình độ đào tạo: Đại học Liên thông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</si>
</sst>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17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left" vertical="center" shrinkToFit="1"/>
      <protection/>
    </xf>
    <xf numFmtId="0" fontId="1" fillId="0" borderId="13" xfId="0" applyNumberFormat="1" applyFont="1" applyFill="1" applyBorder="1" applyAlignment="1" applyProtection="1">
      <alignment horizontal="left" vertical="center" shrinkToFit="1"/>
      <protection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168" fontId="1" fillId="0" borderId="10" xfId="0" applyNumberFormat="1" applyFont="1" applyFill="1" applyBorder="1" applyAlignment="1" applyProtection="1">
      <alignment horizontal="center" vertical="center" shrinkToFit="1"/>
      <protection/>
    </xf>
    <xf numFmtId="168" fontId="10" fillId="0" borderId="10" xfId="0" applyNumberFormat="1" applyFont="1" applyFill="1" applyBorder="1" applyAlignment="1" applyProtection="1">
      <alignment horizontal="center" vertical="center" shrinkToFit="1"/>
      <protection/>
    </xf>
    <xf numFmtId="2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shrinkToFit="1"/>
    </xf>
    <xf numFmtId="168" fontId="1" fillId="0" borderId="10" xfId="0" applyNumberFormat="1" applyFont="1" applyBorder="1" applyAlignment="1">
      <alignment horizontal="center" vertical="center" shrinkToFit="1"/>
    </xf>
    <xf numFmtId="168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168" fontId="1" fillId="33" borderId="1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textRotation="90" shrinkToFi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zoomScaleSheetLayoutView="100" zoomScalePageLayoutView="0" workbookViewId="0" topLeftCell="A10">
      <selection activeCell="AC15" sqref="AC15"/>
    </sheetView>
  </sheetViews>
  <sheetFormatPr defaultColWidth="10.28125" defaultRowHeight="12.75" customHeight="1"/>
  <cols>
    <col min="1" max="1" width="4.28125" style="1" customWidth="1"/>
    <col min="2" max="2" width="10.140625" style="1" customWidth="1"/>
    <col min="3" max="3" width="12.28125" style="1" customWidth="1"/>
    <col min="4" max="4" width="7.8515625" style="1" customWidth="1"/>
    <col min="5" max="5" width="10.140625" style="1" bestFit="1" customWidth="1"/>
    <col min="6" max="11" width="3.7109375" style="1" customWidth="1"/>
    <col min="12" max="12" width="3.57421875" style="1" customWidth="1"/>
    <col min="13" max="13" width="5.7109375" style="1" hidden="1" customWidth="1"/>
    <col min="14" max="18" width="4.28125" style="1" customWidth="1"/>
    <col min="19" max="19" width="7.7109375" style="1" customWidth="1"/>
    <col min="20" max="20" width="3.421875" style="1" customWidth="1"/>
    <col min="21" max="21" width="3.8515625" style="1" customWidth="1"/>
    <col min="22" max="22" width="3.57421875" style="1" customWidth="1"/>
    <col min="23" max="23" width="4.421875" style="1" customWidth="1"/>
    <col min="24" max="24" width="3.421875" style="1" customWidth="1"/>
    <col min="25" max="26" width="3.8515625" style="1" customWidth="1"/>
    <col min="27" max="27" width="3.57421875" style="1" customWidth="1"/>
    <col min="28" max="28" width="3.7109375" style="1" customWidth="1"/>
    <col min="29" max="29" width="3.8515625" style="1" customWidth="1"/>
    <col min="30" max="30" width="3.57421875" style="1" customWidth="1"/>
    <col min="31" max="31" width="4.28125" style="1" customWidth="1"/>
    <col min="32" max="32" width="3.7109375" style="1" customWidth="1"/>
    <col min="33" max="33" width="4.57421875" style="1" customWidth="1"/>
    <col min="34" max="34" width="4.140625" style="1" customWidth="1"/>
    <col min="35" max="35" width="4.421875" style="1" customWidth="1"/>
    <col min="36" max="36" width="3.8515625" style="1" customWidth="1"/>
    <col min="37" max="37" width="4.140625" style="1" customWidth="1"/>
    <col min="38" max="254" width="10.28125" style="1" customWidth="1"/>
  </cols>
  <sheetData>
    <row r="1" spans="1:254" s="4" customFormat="1" ht="14.25" customHeight="1">
      <c r="A1" s="75" t="s">
        <v>0</v>
      </c>
      <c r="B1" s="75"/>
      <c r="C1" s="75"/>
      <c r="D1" s="75"/>
      <c r="E1" s="75"/>
      <c r="F1" s="75" t="s">
        <v>1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2"/>
      <c r="U1" s="2"/>
      <c r="V1" s="2"/>
      <c r="W1" s="2"/>
      <c r="X1" s="2"/>
      <c r="Y1" s="3"/>
      <c r="Z1" s="3"/>
      <c r="AA1" s="3"/>
      <c r="AB1" s="3"/>
      <c r="AC1" s="1"/>
      <c r="AD1" s="1"/>
      <c r="AE1" s="1"/>
      <c r="AF1" s="1"/>
      <c r="AG1" s="1"/>
      <c r="AH1" s="1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6" customHeight="1">
      <c r="A2" s="74" t="s">
        <v>2</v>
      </c>
      <c r="B2" s="74"/>
      <c r="C2" s="74"/>
      <c r="D2" s="74"/>
      <c r="E2" s="74"/>
      <c r="F2" s="76" t="s">
        <v>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5"/>
      <c r="U2" s="5"/>
      <c r="V2" s="5"/>
      <c r="W2" s="5"/>
      <c r="X2" s="5"/>
      <c r="Y2" s="3"/>
      <c r="Z2" s="3"/>
      <c r="AA2" s="3"/>
      <c r="AB2" s="3"/>
      <c r="AC2" s="1"/>
      <c r="AD2" s="1"/>
      <c r="AE2" s="1"/>
      <c r="AF2" s="1"/>
      <c r="AG2" s="1"/>
      <c r="AH2" s="1"/>
      <c r="AI2" s="2"/>
      <c r="AJ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4" customFormat="1" ht="42" customHeight="1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"/>
      <c r="U3" s="6"/>
      <c r="V3" s="6"/>
      <c r="W3" s="6"/>
      <c r="X3" s="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4" customFormat="1" ht="18.75" customHeight="1">
      <c r="A4" s="68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7"/>
      <c r="U4" s="7"/>
      <c r="V4" s="7"/>
      <c r="W4" s="7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31" s="11" customFormat="1" ht="17.25" customHeight="1">
      <c r="A5" s="61" t="s">
        <v>54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9"/>
      <c r="U5" s="9"/>
      <c r="V5" s="9"/>
      <c r="W5" s="9"/>
      <c r="X5" s="9"/>
      <c r="Y5" s="9"/>
      <c r="Z5" s="10"/>
      <c r="AA5" s="10"/>
      <c r="AB5" s="10"/>
      <c r="AC5" s="10"/>
      <c r="AD5" s="10"/>
      <c r="AE5" s="10"/>
    </row>
    <row r="6" spans="2:19" s="11" customFormat="1" ht="19.5" customHeight="1">
      <c r="B6" s="5"/>
      <c r="Q6" s="5"/>
      <c r="R6" s="5"/>
      <c r="S6" s="5"/>
    </row>
    <row r="7" spans="1:254" s="4" customFormat="1" ht="231" customHeight="1">
      <c r="A7" s="79" t="s">
        <v>4</v>
      </c>
      <c r="B7" s="72" t="s">
        <v>5</v>
      </c>
      <c r="C7" s="64" t="s">
        <v>6</v>
      </c>
      <c r="D7" s="65"/>
      <c r="E7" s="81" t="s">
        <v>7</v>
      </c>
      <c r="F7" s="12" t="s">
        <v>46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8</v>
      </c>
      <c r="M7" s="70" t="s">
        <v>9</v>
      </c>
      <c r="N7" s="62" t="s">
        <v>10</v>
      </c>
      <c r="O7" s="62" t="s">
        <v>11</v>
      </c>
      <c r="P7" s="62" t="s">
        <v>12</v>
      </c>
      <c r="Q7" s="62" t="s">
        <v>13</v>
      </c>
      <c r="R7" s="62" t="s">
        <v>14</v>
      </c>
      <c r="S7" s="70" t="s">
        <v>15</v>
      </c>
      <c r="T7" s="13"/>
      <c r="U7" s="13"/>
      <c r="V7" s="13"/>
      <c r="W7" s="1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4" customFormat="1" ht="30.75" customHeight="1">
      <c r="A8" s="80"/>
      <c r="B8" s="73"/>
      <c r="C8" s="66"/>
      <c r="D8" s="67"/>
      <c r="E8" s="82"/>
      <c r="F8" s="14">
        <v>2</v>
      </c>
      <c r="G8" s="14">
        <v>2</v>
      </c>
      <c r="H8" s="14">
        <v>4</v>
      </c>
      <c r="I8" s="14">
        <v>2</v>
      </c>
      <c r="J8" s="14">
        <v>2</v>
      </c>
      <c r="K8" s="14">
        <v>2</v>
      </c>
      <c r="L8" s="15">
        <v>2</v>
      </c>
      <c r="M8" s="71"/>
      <c r="N8" s="63"/>
      <c r="O8" s="63"/>
      <c r="P8" s="63"/>
      <c r="Q8" s="63"/>
      <c r="R8" s="63"/>
      <c r="S8" s="7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4" customFormat="1" ht="14.25" customHeight="1">
      <c r="A9" s="26">
        <v>1</v>
      </c>
      <c r="B9" s="26" t="s">
        <v>16</v>
      </c>
      <c r="C9" s="27" t="s">
        <v>17</v>
      </c>
      <c r="D9" s="28" t="s">
        <v>18</v>
      </c>
      <c r="E9" s="26" t="s">
        <v>19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6">
        <f>SUM(F8:L8)</f>
        <v>16</v>
      </c>
      <c r="P9" s="26">
        <v>16</v>
      </c>
      <c r="Q9" s="30">
        <v>0</v>
      </c>
      <c r="R9" s="26" t="s">
        <v>21</v>
      </c>
      <c r="S9" s="26" t="s">
        <v>55</v>
      </c>
      <c r="T9" s="16"/>
      <c r="U9" s="16"/>
      <c r="V9" s="16"/>
      <c r="W9" s="1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4" customFormat="1" ht="15" customHeight="1">
      <c r="A10" s="26">
        <v>2</v>
      </c>
      <c r="B10" s="26" t="s">
        <v>22</v>
      </c>
      <c r="C10" s="27" t="s">
        <v>23</v>
      </c>
      <c r="D10" s="28" t="s">
        <v>24</v>
      </c>
      <c r="E10" s="26" t="s">
        <v>25</v>
      </c>
      <c r="F10" s="30">
        <v>2.5</v>
      </c>
      <c r="G10" s="30">
        <v>2</v>
      </c>
      <c r="H10" s="30">
        <v>4</v>
      </c>
      <c r="I10" s="30">
        <v>2</v>
      </c>
      <c r="J10" s="30">
        <v>2.5</v>
      </c>
      <c r="K10" s="30">
        <v>3</v>
      </c>
      <c r="L10" s="31">
        <v>1</v>
      </c>
      <c r="M10" s="26" t="s">
        <v>20</v>
      </c>
      <c r="N10" s="32">
        <f>SUMPRODUCT(F10:L10,$F$8:$L$8)/16</f>
        <v>2.625</v>
      </c>
      <c r="O10" s="26">
        <v>16</v>
      </c>
      <c r="P10" s="26">
        <v>16</v>
      </c>
      <c r="Q10" s="26">
        <v>2.63</v>
      </c>
      <c r="R10" s="26" t="s">
        <v>21</v>
      </c>
      <c r="S10" s="26" t="s">
        <v>21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19" s="17" customFormat="1" ht="15" customHeight="1">
      <c r="A11" s="26">
        <v>3</v>
      </c>
      <c r="B11" s="26">
        <v>1961070012</v>
      </c>
      <c r="C11" s="27" t="s">
        <v>26</v>
      </c>
      <c r="D11" s="28" t="s">
        <v>27</v>
      </c>
      <c r="E11" s="26" t="s">
        <v>28</v>
      </c>
      <c r="F11" s="30">
        <v>3</v>
      </c>
      <c r="G11" s="30">
        <v>3</v>
      </c>
      <c r="H11" s="30">
        <v>4</v>
      </c>
      <c r="I11" s="30">
        <v>2.5</v>
      </c>
      <c r="J11" s="30">
        <v>2</v>
      </c>
      <c r="K11" s="30">
        <v>3</v>
      </c>
      <c r="L11" s="31">
        <v>1</v>
      </c>
      <c r="M11" s="26" t="s">
        <v>20</v>
      </c>
      <c r="N11" s="32">
        <f>SUMPRODUCT(F11:L11,$F$8:$L$8)/16</f>
        <v>2.8125</v>
      </c>
      <c r="O11" s="26">
        <v>16</v>
      </c>
      <c r="P11" s="26">
        <v>16</v>
      </c>
      <c r="Q11" s="26">
        <v>2.81</v>
      </c>
      <c r="R11" s="26" t="s">
        <v>21</v>
      </c>
      <c r="S11" s="26" t="s">
        <v>21</v>
      </c>
    </row>
    <row r="12" spans="1:19" ht="15" customHeight="1">
      <c r="A12" s="26">
        <v>4</v>
      </c>
      <c r="B12" s="26" t="s">
        <v>29</v>
      </c>
      <c r="C12" s="27" t="s">
        <v>30</v>
      </c>
      <c r="D12" s="28" t="s">
        <v>31</v>
      </c>
      <c r="E12" s="26" t="s">
        <v>32</v>
      </c>
      <c r="F12" s="30">
        <v>2.5</v>
      </c>
      <c r="G12" s="30">
        <v>3.5</v>
      </c>
      <c r="H12" s="30">
        <v>4</v>
      </c>
      <c r="I12" s="30">
        <v>2</v>
      </c>
      <c r="J12" s="30">
        <v>2</v>
      </c>
      <c r="K12" s="30">
        <v>3</v>
      </c>
      <c r="L12" s="31">
        <v>1</v>
      </c>
      <c r="M12" s="26" t="s">
        <v>20</v>
      </c>
      <c r="N12" s="32">
        <f>SUMPRODUCT(F12:L12,$F$8:$L$8)/16</f>
        <v>2.75</v>
      </c>
      <c r="O12" s="26">
        <v>16</v>
      </c>
      <c r="P12" s="26">
        <v>16</v>
      </c>
      <c r="Q12" s="26">
        <v>2.75</v>
      </c>
      <c r="R12" s="26" t="s">
        <v>21</v>
      </c>
      <c r="S12" s="26" t="s">
        <v>21</v>
      </c>
    </row>
    <row r="13" spans="1:19" ht="15" customHeight="1">
      <c r="A13" s="26">
        <v>5</v>
      </c>
      <c r="B13" s="26">
        <v>1961070011</v>
      </c>
      <c r="C13" s="27" t="s">
        <v>33</v>
      </c>
      <c r="D13" s="28" t="s">
        <v>34</v>
      </c>
      <c r="E13" s="26" t="s">
        <v>35</v>
      </c>
      <c r="F13" s="30">
        <v>2</v>
      </c>
      <c r="G13" s="30">
        <v>3.5</v>
      </c>
      <c r="H13" s="30">
        <v>4</v>
      </c>
      <c r="I13" s="30">
        <v>2</v>
      </c>
      <c r="J13" s="30">
        <v>1.5</v>
      </c>
      <c r="K13" s="30">
        <v>3</v>
      </c>
      <c r="L13" s="29">
        <v>0</v>
      </c>
      <c r="M13" s="26">
        <v>2</v>
      </c>
      <c r="N13" s="32">
        <f>SUMPRODUCT(F13:L13,$F$8:$L$8)/16</f>
        <v>2.5</v>
      </c>
      <c r="O13" s="26">
        <v>16</v>
      </c>
      <c r="P13" s="26">
        <v>16</v>
      </c>
      <c r="Q13" s="26">
        <v>2.5</v>
      </c>
      <c r="R13" s="26" t="s">
        <v>21</v>
      </c>
      <c r="S13" s="26" t="s">
        <v>21</v>
      </c>
    </row>
    <row r="14" ht="15" customHeight="1"/>
    <row r="15" spans="1:21" ht="15" customHeight="1">
      <c r="A15" s="11"/>
      <c r="B15" s="11" t="s">
        <v>36</v>
      </c>
      <c r="C15" s="24" t="s">
        <v>58</v>
      </c>
      <c r="D15" s="83" t="s">
        <v>37</v>
      </c>
      <c r="E15" s="83"/>
      <c r="F15" s="83"/>
      <c r="G15" s="20"/>
      <c r="H15" s="11" t="s">
        <v>57</v>
      </c>
      <c r="I15" s="11"/>
      <c r="J15" s="11"/>
      <c r="K15" s="11"/>
      <c r="L15" s="11"/>
      <c r="M15" s="11"/>
      <c r="O15" s="83" t="s">
        <v>56</v>
      </c>
      <c r="P15" s="83"/>
      <c r="Q15" s="83"/>
      <c r="R15" s="83"/>
      <c r="S15" s="83"/>
      <c r="T15" s="11"/>
      <c r="U15" s="11"/>
    </row>
    <row r="16" ht="15">
      <c r="Q16" s="18"/>
    </row>
    <row r="18" spans="1:254" s="25" customFormat="1" ht="15">
      <c r="A18" s="21"/>
      <c r="B18" s="21"/>
      <c r="C18" s="21"/>
      <c r="D18" s="21"/>
      <c r="E18" s="21"/>
      <c r="F18" s="22"/>
      <c r="G18" s="23"/>
      <c r="H18" s="23"/>
      <c r="I18" s="23"/>
      <c r="J18" s="78" t="s">
        <v>47</v>
      </c>
      <c r="K18" s="78"/>
      <c r="L18" s="78"/>
      <c r="M18" s="78"/>
      <c r="N18" s="78"/>
      <c r="O18" s="78"/>
      <c r="P18" s="78"/>
      <c r="Q18" s="78"/>
      <c r="R18" s="78"/>
      <c r="S18" s="7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s="25" customFormat="1" ht="15">
      <c r="A19" s="77" t="s">
        <v>48</v>
      </c>
      <c r="B19" s="77"/>
      <c r="C19" s="77"/>
      <c r="D19" s="77"/>
      <c r="E19" s="21"/>
      <c r="F19" s="22"/>
      <c r="G19" s="23"/>
      <c r="H19" s="23"/>
      <c r="I19" s="23"/>
      <c r="J19" s="77" t="s">
        <v>38</v>
      </c>
      <c r="K19" s="77"/>
      <c r="L19" s="77"/>
      <c r="M19" s="77"/>
      <c r="N19" s="77"/>
      <c r="O19" s="77"/>
      <c r="P19" s="77"/>
      <c r="Q19" s="77"/>
      <c r="R19" s="77"/>
      <c r="S19" s="77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s="25" customFormat="1" ht="15">
      <c r="A20" s="77"/>
      <c r="B20" s="77"/>
      <c r="C20" s="77"/>
      <c r="D20" s="77"/>
      <c r="E20" s="21"/>
      <c r="F20" s="22"/>
      <c r="G20" s="23"/>
      <c r="H20" s="23"/>
      <c r="I20" s="23"/>
      <c r="J20" s="24"/>
      <c r="K20" s="23"/>
      <c r="L20" s="23"/>
      <c r="M20" s="21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s="25" customFormat="1" ht="15">
      <c r="A21" s="21"/>
      <c r="B21" s="21"/>
      <c r="C21" s="21"/>
      <c r="D21" s="21"/>
      <c r="E21" s="21"/>
      <c r="F21" s="22"/>
      <c r="G21" s="23"/>
      <c r="H21" s="23"/>
      <c r="I21" s="23"/>
      <c r="J21" s="24"/>
      <c r="K21" s="23"/>
      <c r="L21" s="23"/>
      <c r="M21" s="21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s="25" customFormat="1" ht="15">
      <c r="A22" s="21"/>
      <c r="B22" s="21"/>
      <c r="C22" s="21"/>
      <c r="D22" s="21"/>
      <c r="E22" s="21"/>
      <c r="F22" s="22"/>
      <c r="G22" s="23"/>
      <c r="H22" s="23"/>
      <c r="I22" s="23"/>
      <c r="J22" s="24"/>
      <c r="K22" s="23"/>
      <c r="L22" s="23"/>
      <c r="M22" s="2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s="25" customFormat="1" ht="15">
      <c r="A23" s="21"/>
      <c r="B23" s="21"/>
      <c r="C23" s="21"/>
      <c r="D23" s="21"/>
      <c r="E23" s="21"/>
      <c r="F23" s="22"/>
      <c r="G23" s="23"/>
      <c r="H23" s="23"/>
      <c r="I23" s="23"/>
      <c r="J23" s="24"/>
      <c r="K23" s="23"/>
      <c r="L23" s="23"/>
      <c r="M23" s="2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25" customFormat="1" ht="15">
      <c r="A24" s="21"/>
      <c r="B24" s="21"/>
      <c r="C24" s="21"/>
      <c r="D24" s="21"/>
      <c r="E24" s="21"/>
      <c r="F24" s="22"/>
      <c r="G24" s="23"/>
      <c r="H24" s="23"/>
      <c r="I24" s="23"/>
      <c r="J24" s="77" t="s">
        <v>49</v>
      </c>
      <c r="K24" s="77"/>
      <c r="L24" s="77"/>
      <c r="M24" s="77"/>
      <c r="N24" s="77"/>
      <c r="O24" s="77"/>
      <c r="P24" s="77"/>
      <c r="Q24" s="77"/>
      <c r="R24" s="77"/>
      <c r="S24" s="77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25" customFormat="1" ht="15">
      <c r="A25" s="21"/>
      <c r="B25" s="21"/>
      <c r="C25" s="21"/>
      <c r="D25" s="21"/>
      <c r="E25" s="21"/>
      <c r="F25" s="22"/>
      <c r="G25" s="23"/>
      <c r="H25" s="23"/>
      <c r="I25" s="23"/>
      <c r="J25" s="24"/>
      <c r="K25" s="23"/>
      <c r="L25" s="23"/>
      <c r="M25" s="21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25" customFormat="1" ht="15">
      <c r="A26" s="77" t="s">
        <v>50</v>
      </c>
      <c r="B26" s="77"/>
      <c r="C26" s="77"/>
      <c r="D26" s="77"/>
      <c r="E26" s="21"/>
      <c r="F26" s="22"/>
      <c r="G26" s="23"/>
      <c r="H26" s="23"/>
      <c r="I26" s="23"/>
      <c r="J26" s="77" t="s">
        <v>39</v>
      </c>
      <c r="K26" s="77"/>
      <c r="L26" s="77"/>
      <c r="M26" s="77"/>
      <c r="N26" s="77"/>
      <c r="O26" s="77"/>
      <c r="P26" s="77"/>
      <c r="Q26" s="77"/>
      <c r="R26" s="77"/>
      <c r="S26" s="77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25" customFormat="1" ht="15">
      <c r="A27" s="21"/>
      <c r="B27" s="19"/>
      <c r="C27" s="21"/>
      <c r="D27" s="21"/>
      <c r="E27" s="21"/>
      <c r="F27" s="22"/>
      <c r="G27" s="23"/>
      <c r="H27" s="23"/>
      <c r="I27" s="23"/>
      <c r="J27" s="77" t="s">
        <v>40</v>
      </c>
      <c r="K27" s="77"/>
      <c r="L27" s="77"/>
      <c r="M27" s="77"/>
      <c r="N27" s="77"/>
      <c r="O27" s="77"/>
      <c r="P27" s="77"/>
      <c r="Q27" s="77"/>
      <c r="R27" s="77"/>
      <c r="S27" s="77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25" customFormat="1" ht="15">
      <c r="A28" s="21"/>
      <c r="B28" s="21"/>
      <c r="C28" s="21"/>
      <c r="D28" s="21"/>
      <c r="E28" s="21"/>
      <c r="F28" s="22"/>
      <c r="G28" s="23"/>
      <c r="H28" s="23"/>
      <c r="I28" s="23"/>
      <c r="J28" s="24"/>
      <c r="K28" s="23"/>
      <c r="L28" s="23"/>
      <c r="M28" s="2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25" customFormat="1" ht="15">
      <c r="A29" s="21"/>
      <c r="B29" s="21"/>
      <c r="C29" s="21"/>
      <c r="D29" s="21"/>
      <c r="E29" s="21"/>
      <c r="F29" s="22"/>
      <c r="G29" s="23"/>
      <c r="H29" s="23"/>
      <c r="I29" s="23"/>
      <c r="J29" s="24"/>
      <c r="K29" s="23"/>
      <c r="L29" s="23"/>
      <c r="M29" s="21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5" customFormat="1" ht="15">
      <c r="A30" s="21"/>
      <c r="B30" s="21"/>
      <c r="C30" s="21"/>
      <c r="D30" s="21"/>
      <c r="E30" s="21"/>
      <c r="F30" s="22"/>
      <c r="G30" s="23"/>
      <c r="H30" s="23"/>
      <c r="I30" s="23"/>
      <c r="J30" s="24"/>
      <c r="K30" s="23"/>
      <c r="L30" s="23"/>
      <c r="M30" s="21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15">
      <c r="A31" s="21"/>
      <c r="B31" s="21"/>
      <c r="C31" s="21"/>
      <c r="D31" s="21"/>
      <c r="E31" s="21"/>
      <c r="F31" s="22"/>
      <c r="G31" s="23"/>
      <c r="H31" s="23"/>
      <c r="I31" s="23"/>
      <c r="J31" s="24"/>
      <c r="K31" s="23"/>
      <c r="L31" s="23"/>
      <c r="M31" s="2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25" customFormat="1" ht="15">
      <c r="A32" s="77" t="s">
        <v>51</v>
      </c>
      <c r="B32" s="77"/>
      <c r="C32" s="77"/>
      <c r="D32" s="77"/>
      <c r="E32" s="21"/>
      <c r="F32" s="22"/>
      <c r="G32" s="23"/>
      <c r="H32" s="23"/>
      <c r="I32" s="23"/>
      <c r="J32" s="77" t="s">
        <v>52</v>
      </c>
      <c r="K32" s="77"/>
      <c r="L32" s="77"/>
      <c r="M32" s="77"/>
      <c r="N32" s="77"/>
      <c r="O32" s="77"/>
      <c r="P32" s="77"/>
      <c r="Q32" s="77"/>
      <c r="R32" s="77"/>
      <c r="S32" s="77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</sheetData>
  <sheetProtection/>
  <mergeCells count="30">
    <mergeCell ref="A32:D32"/>
    <mergeCell ref="J32:S32"/>
    <mergeCell ref="J27:S27"/>
    <mergeCell ref="J26:S26"/>
    <mergeCell ref="A26:D26"/>
    <mergeCell ref="J24:S24"/>
    <mergeCell ref="A19:D19"/>
    <mergeCell ref="A20:D20"/>
    <mergeCell ref="J19:S19"/>
    <mergeCell ref="J18:S18"/>
    <mergeCell ref="A7:A8"/>
    <mergeCell ref="E7:E8"/>
    <mergeCell ref="D15:F15"/>
    <mergeCell ref="O15:S15"/>
    <mergeCell ref="Q7:Q8"/>
    <mergeCell ref="P7:P8"/>
    <mergeCell ref="A2:E2"/>
    <mergeCell ref="A1:E1"/>
    <mergeCell ref="F2:S2"/>
    <mergeCell ref="F1:S1"/>
    <mergeCell ref="A5:S5"/>
    <mergeCell ref="O7:O8"/>
    <mergeCell ref="C7:D8"/>
    <mergeCell ref="A4:S4"/>
    <mergeCell ref="N7:N8"/>
    <mergeCell ref="A3:S3"/>
    <mergeCell ref="M7:M8"/>
    <mergeCell ref="B7:B8"/>
    <mergeCell ref="S7:S8"/>
    <mergeCell ref="R7:R8"/>
  </mergeCells>
  <conditionalFormatting sqref="L9:L13 M9:N9">
    <cfRule type="cellIs" priority="2" dxfId="3" operator="lessThan" stopIfTrue="1">
      <formula>1</formula>
    </cfRule>
  </conditionalFormatting>
  <conditionalFormatting sqref="F9:K9">
    <cfRule type="cellIs" priority="1" dxfId="3" operator="lessThan" stopIfTrue="1">
      <formula>1</formula>
    </cfRule>
  </conditionalFormatting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zoomScalePageLayoutView="0" workbookViewId="0" topLeftCell="A10">
      <selection activeCell="V15" sqref="V15"/>
    </sheetView>
  </sheetViews>
  <sheetFormatPr defaultColWidth="10.28125" defaultRowHeight="12.75" customHeight="1"/>
  <cols>
    <col min="1" max="1" width="4.28125" style="33" customWidth="1"/>
    <col min="2" max="2" width="11.421875" style="33" customWidth="1"/>
    <col min="3" max="3" width="13.7109375" style="33" customWidth="1"/>
    <col min="4" max="4" width="9.140625" style="33" customWidth="1"/>
    <col min="5" max="5" width="8.7109375" style="33" customWidth="1"/>
    <col min="6" max="6" width="4.57421875" style="33" customWidth="1"/>
    <col min="7" max="11" width="4.421875" style="33" customWidth="1"/>
    <col min="12" max="12" width="2.7109375" style="33" hidden="1" customWidth="1"/>
    <col min="13" max="13" width="4.28125" style="33" customWidth="1"/>
    <col min="14" max="14" width="5.140625" style="33" customWidth="1"/>
    <col min="15" max="15" width="4.8515625" style="33" customWidth="1"/>
    <col min="16" max="16" width="5.7109375" style="33" customWidth="1"/>
    <col min="17" max="17" width="7.8515625" style="33" customWidth="1"/>
    <col min="18" max="18" width="3.421875" style="33" customWidth="1"/>
    <col min="19" max="20" width="3.8515625" style="33" customWidth="1"/>
    <col min="21" max="21" width="3.57421875" style="33" customWidth="1"/>
    <col min="22" max="22" width="3.7109375" style="33" customWidth="1"/>
    <col min="23" max="23" width="3.8515625" style="33" customWidth="1"/>
    <col min="24" max="24" width="3.57421875" style="33" customWidth="1"/>
    <col min="25" max="25" width="4.28125" style="33" customWidth="1"/>
    <col min="26" max="26" width="3.7109375" style="33" customWidth="1"/>
    <col min="27" max="27" width="4.57421875" style="33" customWidth="1"/>
    <col min="28" max="28" width="4.140625" style="33" customWidth="1"/>
    <col min="29" max="29" width="4.421875" style="33" customWidth="1"/>
    <col min="30" max="30" width="3.8515625" style="33" customWidth="1"/>
    <col min="31" max="31" width="4.140625" style="33" customWidth="1"/>
    <col min="32" max="16384" width="10.28125" style="33" customWidth="1"/>
  </cols>
  <sheetData>
    <row r="1" spans="1:256" s="47" customFormat="1" ht="14.25" customHeight="1">
      <c r="A1" s="92" t="s">
        <v>0</v>
      </c>
      <c r="B1" s="92"/>
      <c r="C1" s="92"/>
      <c r="D1" s="92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8"/>
      <c r="S1" s="59"/>
      <c r="T1" s="59"/>
      <c r="U1" s="59"/>
      <c r="V1" s="59"/>
      <c r="W1" s="33"/>
      <c r="X1" s="33"/>
      <c r="Y1" s="33"/>
      <c r="Z1" s="33"/>
      <c r="AA1" s="33"/>
      <c r="AB1" s="33"/>
      <c r="AC1" s="58"/>
      <c r="AD1" s="58"/>
      <c r="AE1" s="58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47" customFormat="1" ht="36" customHeight="1">
      <c r="A2" s="91" t="s">
        <v>2</v>
      </c>
      <c r="B2" s="91"/>
      <c r="C2" s="91"/>
      <c r="D2" s="91"/>
      <c r="E2" s="102" t="s">
        <v>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2"/>
      <c r="S2" s="59"/>
      <c r="T2" s="59"/>
      <c r="U2" s="59"/>
      <c r="V2" s="59"/>
      <c r="W2" s="33"/>
      <c r="X2" s="33"/>
      <c r="Y2" s="33"/>
      <c r="Z2" s="33"/>
      <c r="AA2" s="33"/>
      <c r="AB2" s="33"/>
      <c r="AC2" s="58"/>
      <c r="AD2" s="58"/>
      <c r="AE2" s="58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47" customFormat="1" ht="42" customHeight="1">
      <c r="A3" s="86" t="s">
        <v>115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7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47" customFormat="1" ht="18.7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56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" s="51" customFormat="1" ht="17.25" customHeight="1">
      <c r="A5" s="101" t="s">
        <v>113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54"/>
      <c r="S5" s="54"/>
      <c r="T5" s="53"/>
      <c r="U5" s="53"/>
      <c r="V5" s="53"/>
      <c r="W5" s="53"/>
      <c r="X5" s="53"/>
      <c r="Y5" s="53"/>
    </row>
    <row r="6" spans="2:14" s="51" customFormat="1" ht="10.5" customHeight="1">
      <c r="B6" s="52"/>
      <c r="L6" s="52"/>
      <c r="M6" s="52"/>
      <c r="N6" s="52"/>
    </row>
    <row r="7" spans="1:256" s="47" customFormat="1" ht="208.5">
      <c r="A7" s="93" t="s">
        <v>4</v>
      </c>
      <c r="B7" s="89" t="s">
        <v>5</v>
      </c>
      <c r="C7" s="97" t="s">
        <v>6</v>
      </c>
      <c r="D7" s="98"/>
      <c r="E7" s="95" t="s">
        <v>7</v>
      </c>
      <c r="F7" s="50" t="s">
        <v>8</v>
      </c>
      <c r="G7" s="49" t="s">
        <v>112</v>
      </c>
      <c r="H7" s="49" t="s">
        <v>111</v>
      </c>
      <c r="I7" s="49" t="s">
        <v>110</v>
      </c>
      <c r="J7" s="49" t="s">
        <v>109</v>
      </c>
      <c r="K7" s="49" t="s">
        <v>108</v>
      </c>
      <c r="L7" s="87" t="s">
        <v>9</v>
      </c>
      <c r="M7" s="84" t="s">
        <v>10</v>
      </c>
      <c r="N7" s="84" t="s">
        <v>11</v>
      </c>
      <c r="O7" s="84" t="s">
        <v>12</v>
      </c>
      <c r="P7" s="84" t="s">
        <v>13</v>
      </c>
      <c r="Q7" s="87" t="s">
        <v>15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7" customFormat="1" ht="17.25" customHeight="1">
      <c r="A8" s="94"/>
      <c r="B8" s="90"/>
      <c r="C8" s="99"/>
      <c r="D8" s="100"/>
      <c r="E8" s="96"/>
      <c r="F8" s="48">
        <v>2</v>
      </c>
      <c r="G8" s="48">
        <v>3</v>
      </c>
      <c r="H8" s="48">
        <v>2</v>
      </c>
      <c r="I8" s="48">
        <v>2</v>
      </c>
      <c r="J8" s="48">
        <v>2</v>
      </c>
      <c r="K8" s="48">
        <v>2</v>
      </c>
      <c r="L8" s="88"/>
      <c r="M8" s="85"/>
      <c r="N8" s="85"/>
      <c r="O8" s="85"/>
      <c r="P8" s="85"/>
      <c r="Q8" s="8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47" customFormat="1" ht="20.25" customHeight="1">
      <c r="A9" s="43">
        <v>1</v>
      </c>
      <c r="B9" s="43" t="s">
        <v>107</v>
      </c>
      <c r="C9" s="45" t="s">
        <v>106</v>
      </c>
      <c r="D9" s="44" t="s">
        <v>105</v>
      </c>
      <c r="E9" s="43" t="s">
        <v>104</v>
      </c>
      <c r="F9" s="41">
        <v>1</v>
      </c>
      <c r="G9" s="41">
        <v>2</v>
      </c>
      <c r="H9" s="41">
        <v>1.5</v>
      </c>
      <c r="I9" s="41">
        <v>3.5</v>
      </c>
      <c r="J9" s="41">
        <v>2</v>
      </c>
      <c r="K9" s="41">
        <v>2.5</v>
      </c>
      <c r="L9" s="39" t="s">
        <v>20</v>
      </c>
      <c r="M9" s="39">
        <v>13</v>
      </c>
      <c r="N9" s="40">
        <f aca="true" t="shared" si="0" ref="N9:N19">SUMPRODUCT(F9:K9,$F$8:$K$8)/13</f>
        <v>2.076923076923077</v>
      </c>
      <c r="O9" s="39">
        <v>13</v>
      </c>
      <c r="P9" s="40">
        <f>SUMPRODUCT(F9:K9,$F$8:$K$8)/13</f>
        <v>2.076923076923077</v>
      </c>
      <c r="Q9" s="39" t="s">
        <v>21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47" customFormat="1" ht="20.25" customHeight="1">
      <c r="A10" s="43">
        <v>2</v>
      </c>
      <c r="B10" s="43" t="s">
        <v>103</v>
      </c>
      <c r="C10" s="45" t="s">
        <v>102</v>
      </c>
      <c r="D10" s="44" t="s">
        <v>101</v>
      </c>
      <c r="E10" s="43" t="s">
        <v>100</v>
      </c>
      <c r="F10" s="41">
        <v>1</v>
      </c>
      <c r="G10" s="41">
        <v>2.5</v>
      </c>
      <c r="H10" s="41">
        <v>3</v>
      </c>
      <c r="I10" s="41">
        <v>1</v>
      </c>
      <c r="J10" s="41">
        <v>2</v>
      </c>
      <c r="K10" s="41">
        <v>1.5</v>
      </c>
      <c r="L10" s="39" t="s">
        <v>20</v>
      </c>
      <c r="M10" s="39">
        <v>13</v>
      </c>
      <c r="N10" s="40">
        <f t="shared" si="0"/>
        <v>1.8846153846153846</v>
      </c>
      <c r="O10" s="39">
        <v>13</v>
      </c>
      <c r="P10" s="40">
        <f>SUMPRODUCT(F10:K10,$F$8:$K$8)/13</f>
        <v>1.8846153846153846</v>
      </c>
      <c r="Q10" s="39" t="s">
        <v>21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17" s="46" customFormat="1" ht="20.25" customHeight="1">
      <c r="A11" s="43">
        <v>3</v>
      </c>
      <c r="B11" s="43" t="s">
        <v>99</v>
      </c>
      <c r="C11" s="45" t="s">
        <v>98</v>
      </c>
      <c r="D11" s="44" t="s">
        <v>97</v>
      </c>
      <c r="E11" s="43" t="s">
        <v>96</v>
      </c>
      <c r="F11" s="42">
        <v>0</v>
      </c>
      <c r="G11" s="41">
        <v>2.5</v>
      </c>
      <c r="H11" s="41">
        <v>2</v>
      </c>
      <c r="I11" s="41">
        <v>2</v>
      </c>
      <c r="J11" s="41">
        <v>2.5</v>
      </c>
      <c r="K11" s="41">
        <v>3</v>
      </c>
      <c r="L11" s="39" t="s">
        <v>20</v>
      </c>
      <c r="M11" s="39">
        <v>13</v>
      </c>
      <c r="N11" s="40">
        <f t="shared" si="0"/>
        <v>2.0384615384615383</v>
      </c>
      <c r="O11" s="39">
        <v>11</v>
      </c>
      <c r="P11" s="40">
        <f>SUMPRODUCT(F11:K11,$F$8:$K$8)/11</f>
        <v>2.409090909090909</v>
      </c>
      <c r="Q11" s="39" t="s">
        <v>21</v>
      </c>
    </row>
    <row r="12" spans="1:17" ht="20.25" customHeight="1">
      <c r="A12" s="43">
        <v>4</v>
      </c>
      <c r="B12" s="43" t="s">
        <v>95</v>
      </c>
      <c r="C12" s="45" t="s">
        <v>94</v>
      </c>
      <c r="D12" s="44" t="s">
        <v>93</v>
      </c>
      <c r="E12" s="43" t="s">
        <v>92</v>
      </c>
      <c r="F12" s="41">
        <v>1</v>
      </c>
      <c r="G12" s="41">
        <v>3</v>
      </c>
      <c r="H12" s="41">
        <v>2</v>
      </c>
      <c r="I12" s="41">
        <v>3.5</v>
      </c>
      <c r="J12" s="41">
        <v>2</v>
      </c>
      <c r="K12" s="41">
        <v>3</v>
      </c>
      <c r="L12" s="39" t="s">
        <v>20</v>
      </c>
      <c r="M12" s="39">
        <v>13</v>
      </c>
      <c r="N12" s="40">
        <f t="shared" si="0"/>
        <v>2.4615384615384617</v>
      </c>
      <c r="O12" s="39">
        <v>13</v>
      </c>
      <c r="P12" s="40">
        <f>SUMPRODUCT(F12:K12,$F$8:$K$8)/13</f>
        <v>2.4615384615384617</v>
      </c>
      <c r="Q12" s="39" t="s">
        <v>21</v>
      </c>
    </row>
    <row r="13" spans="1:17" ht="20.25" customHeight="1">
      <c r="A13" s="43">
        <v>5</v>
      </c>
      <c r="B13" s="43" t="s">
        <v>91</v>
      </c>
      <c r="C13" s="45" t="s">
        <v>90</v>
      </c>
      <c r="D13" s="44" t="s">
        <v>89</v>
      </c>
      <c r="E13" s="43" t="s">
        <v>88</v>
      </c>
      <c r="F13" s="42">
        <v>0</v>
      </c>
      <c r="G13" s="41">
        <v>1.5</v>
      </c>
      <c r="H13" s="41">
        <v>2</v>
      </c>
      <c r="I13" s="41">
        <v>3.5</v>
      </c>
      <c r="J13" s="41">
        <v>1</v>
      </c>
      <c r="K13" s="41">
        <v>2</v>
      </c>
      <c r="L13" s="39" t="s">
        <v>20</v>
      </c>
      <c r="M13" s="39">
        <v>13</v>
      </c>
      <c r="N13" s="40">
        <f t="shared" si="0"/>
        <v>1.6538461538461537</v>
      </c>
      <c r="O13" s="39">
        <v>11</v>
      </c>
      <c r="P13" s="40">
        <f>SUMPRODUCT(F13:K13,$F$8:$K$8)/11</f>
        <v>1.9545454545454546</v>
      </c>
      <c r="Q13" s="39" t="s">
        <v>21</v>
      </c>
    </row>
    <row r="14" spans="1:17" ht="20.25" customHeight="1">
      <c r="A14" s="43">
        <v>6</v>
      </c>
      <c r="B14" s="43" t="s">
        <v>87</v>
      </c>
      <c r="C14" s="45" t="s">
        <v>67</v>
      </c>
      <c r="D14" s="44" t="s">
        <v>86</v>
      </c>
      <c r="E14" s="43" t="s">
        <v>85</v>
      </c>
      <c r="F14" s="41">
        <v>1</v>
      </c>
      <c r="G14" s="41">
        <v>2</v>
      </c>
      <c r="H14" s="41">
        <v>2</v>
      </c>
      <c r="I14" s="41">
        <v>2.5</v>
      </c>
      <c r="J14" s="42">
        <v>0</v>
      </c>
      <c r="K14" s="41">
        <v>3</v>
      </c>
      <c r="L14" s="39">
        <v>2</v>
      </c>
      <c r="M14" s="39">
        <v>13</v>
      </c>
      <c r="N14" s="40">
        <f t="shared" si="0"/>
        <v>1.7692307692307692</v>
      </c>
      <c r="O14" s="39">
        <v>11</v>
      </c>
      <c r="P14" s="40">
        <f>SUMPRODUCT(F14:K14,$F$8:$K$8)/11</f>
        <v>2.090909090909091</v>
      </c>
      <c r="Q14" s="39" t="s">
        <v>21</v>
      </c>
    </row>
    <row r="15" spans="1:17" ht="20.25" customHeight="1">
      <c r="A15" s="43">
        <v>7</v>
      </c>
      <c r="B15" s="43" t="s">
        <v>84</v>
      </c>
      <c r="C15" s="45" t="s">
        <v>83</v>
      </c>
      <c r="D15" s="44" t="s">
        <v>82</v>
      </c>
      <c r="E15" s="43" t="s">
        <v>81</v>
      </c>
      <c r="F15" s="42">
        <v>0</v>
      </c>
      <c r="G15" s="41">
        <v>2</v>
      </c>
      <c r="H15" s="41">
        <v>2.5</v>
      </c>
      <c r="I15" s="41">
        <v>2</v>
      </c>
      <c r="J15" s="41">
        <v>1</v>
      </c>
      <c r="K15" s="41">
        <v>2.5</v>
      </c>
      <c r="L15" s="39" t="s">
        <v>20</v>
      </c>
      <c r="M15" s="39">
        <v>13</v>
      </c>
      <c r="N15" s="40">
        <f t="shared" si="0"/>
        <v>1.6923076923076923</v>
      </c>
      <c r="O15" s="39">
        <v>11</v>
      </c>
      <c r="P15" s="40">
        <f>SUMPRODUCT(F15:K15,$F$8:$K$8)/11</f>
        <v>2</v>
      </c>
      <c r="Q15" s="39" t="s">
        <v>21</v>
      </c>
    </row>
    <row r="16" spans="1:17" ht="20.25" customHeight="1">
      <c r="A16" s="43">
        <v>8</v>
      </c>
      <c r="B16" s="43" t="s">
        <v>80</v>
      </c>
      <c r="C16" s="45" t="s">
        <v>79</v>
      </c>
      <c r="D16" s="44" t="s">
        <v>78</v>
      </c>
      <c r="E16" s="43" t="s">
        <v>77</v>
      </c>
      <c r="F16" s="42">
        <v>0</v>
      </c>
      <c r="G16" s="41">
        <v>2</v>
      </c>
      <c r="H16" s="41">
        <v>3</v>
      </c>
      <c r="I16" s="41">
        <v>3.5</v>
      </c>
      <c r="J16" s="41">
        <v>1</v>
      </c>
      <c r="K16" s="41">
        <v>4</v>
      </c>
      <c r="L16" s="39" t="s">
        <v>20</v>
      </c>
      <c r="M16" s="39">
        <v>13</v>
      </c>
      <c r="N16" s="40">
        <f t="shared" si="0"/>
        <v>2.230769230769231</v>
      </c>
      <c r="O16" s="39">
        <v>11</v>
      </c>
      <c r="P16" s="40">
        <f>SUMPRODUCT(F16:K16,$F$8:$K$8)/11</f>
        <v>2.6363636363636362</v>
      </c>
      <c r="Q16" s="39" t="s">
        <v>21</v>
      </c>
    </row>
    <row r="17" spans="1:17" ht="20.25" customHeight="1">
      <c r="A17" s="43">
        <v>9</v>
      </c>
      <c r="B17" s="43" t="s">
        <v>76</v>
      </c>
      <c r="C17" s="45" t="s">
        <v>75</v>
      </c>
      <c r="D17" s="44" t="s">
        <v>74</v>
      </c>
      <c r="E17" s="43" t="s">
        <v>73</v>
      </c>
      <c r="F17" s="41">
        <v>1</v>
      </c>
      <c r="G17" s="41">
        <v>2</v>
      </c>
      <c r="H17" s="41">
        <v>2</v>
      </c>
      <c r="I17" s="41">
        <v>2</v>
      </c>
      <c r="J17" s="41">
        <v>1</v>
      </c>
      <c r="K17" s="41">
        <v>2</v>
      </c>
      <c r="L17" s="39" t="s">
        <v>20</v>
      </c>
      <c r="M17" s="39">
        <v>13</v>
      </c>
      <c r="N17" s="40">
        <f t="shared" si="0"/>
        <v>1.6923076923076923</v>
      </c>
      <c r="O17" s="39">
        <v>13</v>
      </c>
      <c r="P17" s="40">
        <f>SUMPRODUCT(F17:K17,$F$8:$K$8)/13</f>
        <v>1.6923076923076923</v>
      </c>
      <c r="Q17" s="39" t="s">
        <v>21</v>
      </c>
    </row>
    <row r="18" spans="1:17" ht="20.25" customHeight="1">
      <c r="A18" s="43">
        <v>10</v>
      </c>
      <c r="B18" s="43" t="s">
        <v>72</v>
      </c>
      <c r="C18" s="45" t="s">
        <v>71</v>
      </c>
      <c r="D18" s="44" t="s">
        <v>70</v>
      </c>
      <c r="E18" s="43" t="s">
        <v>69</v>
      </c>
      <c r="F18" s="41">
        <v>1</v>
      </c>
      <c r="G18" s="41">
        <v>1.5</v>
      </c>
      <c r="H18" s="41">
        <v>1.5</v>
      </c>
      <c r="I18" s="41">
        <v>2.5</v>
      </c>
      <c r="J18" s="42">
        <v>0</v>
      </c>
      <c r="K18" s="41">
        <v>2</v>
      </c>
      <c r="L18" s="39">
        <v>2</v>
      </c>
      <c r="M18" s="39">
        <v>13</v>
      </c>
      <c r="N18" s="40">
        <f t="shared" si="0"/>
        <v>1.4230769230769231</v>
      </c>
      <c r="O18" s="39">
        <v>11</v>
      </c>
      <c r="P18" s="40">
        <f>SUMPRODUCT(F18:K18,$F$8:$K$8)/11</f>
        <v>1.6818181818181819</v>
      </c>
      <c r="Q18" s="39" t="s">
        <v>21</v>
      </c>
    </row>
    <row r="19" spans="1:17" ht="20.25" customHeight="1">
      <c r="A19" s="43">
        <v>11</v>
      </c>
      <c r="B19" s="43" t="s">
        <v>68</v>
      </c>
      <c r="C19" s="45" t="s">
        <v>67</v>
      </c>
      <c r="D19" s="44" t="s">
        <v>66</v>
      </c>
      <c r="E19" s="43" t="s">
        <v>65</v>
      </c>
      <c r="F19" s="42">
        <v>0</v>
      </c>
      <c r="G19" s="41">
        <v>1.5</v>
      </c>
      <c r="H19" s="41">
        <v>1</v>
      </c>
      <c r="I19" s="41">
        <v>3</v>
      </c>
      <c r="J19" s="41">
        <v>1</v>
      </c>
      <c r="K19" s="41">
        <v>2</v>
      </c>
      <c r="L19" s="39" t="s">
        <v>20</v>
      </c>
      <c r="M19" s="39">
        <v>13</v>
      </c>
      <c r="N19" s="40">
        <f t="shared" si="0"/>
        <v>1.4230769230769231</v>
      </c>
      <c r="O19" s="39">
        <v>11</v>
      </c>
      <c r="P19" s="40">
        <f>SUMPRODUCT(F19:K19,$F$8:$K$8)/11</f>
        <v>1.6818181818181819</v>
      </c>
      <c r="Q19" s="39" t="s">
        <v>21</v>
      </c>
    </row>
    <row r="20" ht="6.75" customHeight="1"/>
    <row r="21" spans="2:17" ht="12.75">
      <c r="B21" s="33" t="s">
        <v>36</v>
      </c>
      <c r="C21" s="38" t="s">
        <v>64</v>
      </c>
      <c r="D21" s="38" t="s">
        <v>37</v>
      </c>
      <c r="H21" s="33" t="s">
        <v>63</v>
      </c>
      <c r="Q21" s="37" t="s">
        <v>62</v>
      </c>
    </row>
    <row r="23" spans="1:256" s="34" customFormat="1" ht="12.75" customHeight="1">
      <c r="A23" s="35"/>
      <c r="B23" s="35"/>
      <c r="C23" s="35"/>
      <c r="D23" s="35"/>
      <c r="E23" s="35"/>
      <c r="F23" s="33"/>
      <c r="G23" s="103" t="s">
        <v>47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4" customFormat="1" ht="18" customHeight="1">
      <c r="A24" s="92" t="s">
        <v>61</v>
      </c>
      <c r="B24" s="92"/>
      <c r="C24" s="92"/>
      <c r="D24" s="92"/>
      <c r="E24" s="35"/>
      <c r="F24" s="33"/>
      <c r="G24" s="92" t="s">
        <v>38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4" customFormat="1" ht="17.25" customHeight="1">
      <c r="A25" s="92"/>
      <c r="B25" s="92"/>
      <c r="C25" s="92"/>
      <c r="D25" s="92"/>
      <c r="E25" s="35"/>
      <c r="F25" s="3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4" customFormat="1" ht="1.5" customHeight="1">
      <c r="A26" s="35"/>
      <c r="B26" s="35"/>
      <c r="C26" s="35"/>
      <c r="D26" s="35"/>
      <c r="E26" s="35"/>
      <c r="F26" s="33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4" customFormat="1" ht="21.75" customHeight="1">
      <c r="A27" s="35"/>
      <c r="B27" s="35"/>
      <c r="C27" s="35"/>
      <c r="D27" s="35"/>
      <c r="E27" s="35"/>
      <c r="F27" s="3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4" customFormat="1" ht="12.75" customHeight="1">
      <c r="A28" s="35"/>
      <c r="B28" s="35"/>
      <c r="C28" s="35"/>
      <c r="D28" s="35"/>
      <c r="E28" s="35"/>
      <c r="F28" s="3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4" customFormat="1" ht="12.75" customHeight="1">
      <c r="A29" s="35"/>
      <c r="B29" s="35"/>
      <c r="C29" s="35"/>
      <c r="D29" s="35"/>
      <c r="E29" s="35"/>
      <c r="F29" s="33"/>
      <c r="G29" s="92" t="s">
        <v>60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4" customFormat="1" ht="12.75" customHeight="1">
      <c r="A30" s="35"/>
      <c r="B30" s="35"/>
      <c r="C30" s="35"/>
      <c r="D30" s="35"/>
      <c r="E30" s="35"/>
      <c r="F30" s="33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4" customFormat="1" ht="15">
      <c r="A31" s="92" t="s">
        <v>50</v>
      </c>
      <c r="B31" s="92"/>
      <c r="C31" s="92"/>
      <c r="D31" s="92"/>
      <c r="E31" s="35"/>
      <c r="F31" s="33"/>
      <c r="G31" s="92" t="s">
        <v>39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4" customFormat="1" ht="15">
      <c r="A32" s="35"/>
      <c r="B32" s="36"/>
      <c r="C32" s="35"/>
      <c r="D32" s="35"/>
      <c r="E32" s="35"/>
      <c r="F32" s="33"/>
      <c r="G32" s="92" t="s">
        <v>40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4" customFormat="1" ht="12.75" customHeight="1">
      <c r="A33" s="35"/>
      <c r="B33" s="35"/>
      <c r="C33" s="35"/>
      <c r="D33" s="35"/>
      <c r="E33" s="35"/>
      <c r="F33" s="3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4" customFormat="1" ht="12.75" customHeight="1">
      <c r="A34" s="35"/>
      <c r="B34" s="35"/>
      <c r="C34" s="35"/>
      <c r="D34" s="35"/>
      <c r="E34" s="35"/>
      <c r="F34" s="33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4" customFormat="1" ht="12.75" customHeight="1">
      <c r="A35" s="35"/>
      <c r="B35" s="35"/>
      <c r="C35" s="35"/>
      <c r="D35" s="35"/>
      <c r="E35" s="35"/>
      <c r="F35" s="3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4" customFormat="1" ht="12.75" customHeight="1">
      <c r="A36" s="35"/>
      <c r="B36" s="35"/>
      <c r="C36" s="35"/>
      <c r="D36" s="35"/>
      <c r="E36" s="35"/>
      <c r="F36" s="33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4" customFormat="1" ht="21" customHeight="1">
      <c r="A37" s="92" t="s">
        <v>51</v>
      </c>
      <c r="B37" s="92"/>
      <c r="C37" s="92"/>
      <c r="D37" s="92"/>
      <c r="E37" s="35"/>
      <c r="F37" s="33"/>
      <c r="G37" s="92" t="s">
        <v>52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4" customFormat="1" ht="12.75" customHeight="1">
      <c r="A38" s="35"/>
      <c r="B38" s="35"/>
      <c r="C38" s="35"/>
      <c r="D38" s="35"/>
      <c r="E38" s="35"/>
      <c r="F38" s="33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4" customFormat="1" ht="12.75" customHeight="1">
      <c r="A39" s="35"/>
      <c r="B39" s="35"/>
      <c r="C39" s="35"/>
      <c r="D39" s="35"/>
      <c r="E39" s="35"/>
      <c r="F39" s="33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</sheetData>
  <sheetProtection/>
  <mergeCells count="27">
    <mergeCell ref="A37:D37"/>
    <mergeCell ref="G23:Q23"/>
    <mergeCell ref="G24:Q24"/>
    <mergeCell ref="G29:Q29"/>
    <mergeCell ref="G31:Q31"/>
    <mergeCell ref="G32:Q32"/>
    <mergeCell ref="G37:Q37"/>
    <mergeCell ref="A24:D24"/>
    <mergeCell ref="A25:D25"/>
    <mergeCell ref="A31:D31"/>
    <mergeCell ref="A2:D2"/>
    <mergeCell ref="A1:D1"/>
    <mergeCell ref="A7:A8"/>
    <mergeCell ref="E7:E8"/>
    <mergeCell ref="C7:D8"/>
    <mergeCell ref="E1:Q1"/>
    <mergeCell ref="Q7:Q8"/>
    <mergeCell ref="A5:Q5"/>
    <mergeCell ref="E2:Q2"/>
    <mergeCell ref="P7:P8"/>
    <mergeCell ref="A4:Q4"/>
    <mergeCell ref="O7:O8"/>
    <mergeCell ref="A3:Q3"/>
    <mergeCell ref="N7:N8"/>
    <mergeCell ref="M7:M8"/>
    <mergeCell ref="L7:L8"/>
    <mergeCell ref="B7:B8"/>
  </mergeCells>
  <conditionalFormatting sqref="G9:K19">
    <cfRule type="cellIs" priority="2" dxfId="0" operator="lessThan" stopIfTrue="1">
      <formula>1</formula>
    </cfRule>
  </conditionalFormatting>
  <conditionalFormatting sqref="F9:F19">
    <cfRule type="cellIs" priority="1" dxfId="0" operator="lessThan" stopIfTrue="1">
      <formula>1</formula>
    </cfRule>
  </conditionalFormatting>
  <printOptions horizontalCentered="1"/>
  <pageMargins left="0" right="0" top="0" bottom="0" header="0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zoomScalePageLayoutView="0" workbookViewId="0" topLeftCell="A10">
      <selection activeCell="V24" sqref="V24"/>
    </sheetView>
  </sheetViews>
  <sheetFormatPr defaultColWidth="10.28125" defaultRowHeight="12.75" customHeight="1"/>
  <cols>
    <col min="1" max="1" width="4.28125" style="33" customWidth="1"/>
    <col min="2" max="2" width="10.00390625" style="33" customWidth="1"/>
    <col min="3" max="3" width="13.140625" style="33" customWidth="1"/>
    <col min="4" max="4" width="7.57421875" style="33" customWidth="1"/>
    <col min="5" max="5" width="10.00390625" style="33" customWidth="1"/>
    <col min="6" max="6" width="4.00390625" style="33" customWidth="1"/>
    <col min="7" max="11" width="4.421875" style="33" customWidth="1"/>
    <col min="12" max="12" width="2.7109375" style="33" hidden="1" customWidth="1"/>
    <col min="13" max="13" width="5.28125" style="33" customWidth="1"/>
    <col min="14" max="14" width="4.7109375" style="33" customWidth="1"/>
    <col min="15" max="15" width="5.28125" style="33" customWidth="1"/>
    <col min="16" max="16" width="4.8515625" style="33" customWidth="1"/>
    <col min="17" max="17" width="10.28125" style="33" customWidth="1"/>
    <col min="18" max="18" width="3.421875" style="33" customWidth="1"/>
    <col min="19" max="20" width="3.8515625" style="33" customWidth="1"/>
    <col min="21" max="21" width="3.57421875" style="33" customWidth="1"/>
    <col min="22" max="22" width="3.7109375" style="33" customWidth="1"/>
    <col min="23" max="23" width="3.8515625" style="33" customWidth="1"/>
    <col min="24" max="24" width="3.57421875" style="33" customWidth="1"/>
    <col min="25" max="25" width="4.28125" style="33" customWidth="1"/>
    <col min="26" max="26" width="3.7109375" style="33" customWidth="1"/>
    <col min="27" max="27" width="4.57421875" style="33" customWidth="1"/>
    <col min="28" max="28" width="4.140625" style="33" customWidth="1"/>
    <col min="29" max="29" width="4.421875" style="33" customWidth="1"/>
    <col min="30" max="30" width="3.8515625" style="33" customWidth="1"/>
    <col min="31" max="31" width="4.140625" style="33" customWidth="1"/>
    <col min="32" max="16384" width="10.28125" style="33" customWidth="1"/>
  </cols>
  <sheetData>
    <row r="1" spans="1:256" s="47" customFormat="1" ht="14.25" customHeight="1">
      <c r="A1" s="92" t="s">
        <v>0</v>
      </c>
      <c r="B1" s="92"/>
      <c r="C1" s="92"/>
      <c r="D1" s="92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8"/>
      <c r="S1" s="59"/>
      <c r="T1" s="59"/>
      <c r="U1" s="59"/>
      <c r="V1" s="59"/>
      <c r="W1" s="33"/>
      <c r="X1" s="33"/>
      <c r="Y1" s="33"/>
      <c r="Z1" s="33"/>
      <c r="AA1" s="33"/>
      <c r="AB1" s="33"/>
      <c r="AC1" s="58"/>
      <c r="AD1" s="58"/>
      <c r="AE1" s="58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47" customFormat="1" ht="36" customHeight="1">
      <c r="A2" s="91" t="s">
        <v>2</v>
      </c>
      <c r="B2" s="91"/>
      <c r="C2" s="91"/>
      <c r="D2" s="91"/>
      <c r="E2" s="102" t="s">
        <v>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2"/>
      <c r="S2" s="59"/>
      <c r="T2" s="59"/>
      <c r="U2" s="59"/>
      <c r="V2" s="59"/>
      <c r="W2" s="33"/>
      <c r="X2" s="33"/>
      <c r="Y2" s="33"/>
      <c r="Z2" s="33"/>
      <c r="AA2" s="33"/>
      <c r="AB2" s="33"/>
      <c r="AC2" s="58"/>
      <c r="AD2" s="58"/>
      <c r="AE2" s="58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47" customFormat="1" ht="42" customHeight="1">
      <c r="A3" s="86" t="s">
        <v>115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7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47" customFormat="1" ht="18.75" customHeight="1">
      <c r="A4" s="77" t="s">
        <v>135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56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" s="51" customFormat="1" ht="17.25" customHeight="1">
      <c r="A5" s="101" t="s">
        <v>134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54"/>
      <c r="S5" s="54"/>
      <c r="T5" s="53"/>
      <c r="U5" s="53"/>
      <c r="V5" s="53"/>
      <c r="W5" s="53"/>
      <c r="X5" s="53"/>
      <c r="Y5" s="53"/>
    </row>
    <row r="6" spans="2:14" s="51" customFormat="1" ht="9" customHeight="1">
      <c r="B6" s="52"/>
      <c r="L6" s="52"/>
      <c r="M6" s="52"/>
      <c r="N6" s="52"/>
    </row>
    <row r="7" spans="1:256" s="47" customFormat="1" ht="178.5" customHeight="1">
      <c r="A7" s="93" t="s">
        <v>4</v>
      </c>
      <c r="B7" s="89" t="s">
        <v>5</v>
      </c>
      <c r="C7" s="97" t="s">
        <v>6</v>
      </c>
      <c r="D7" s="98"/>
      <c r="E7" s="95" t="s">
        <v>7</v>
      </c>
      <c r="F7" s="50" t="s">
        <v>8</v>
      </c>
      <c r="G7" s="50" t="s">
        <v>133</v>
      </c>
      <c r="H7" s="50" t="s">
        <v>132</v>
      </c>
      <c r="I7" s="50" t="s">
        <v>131</v>
      </c>
      <c r="J7" s="50" t="s">
        <v>130</v>
      </c>
      <c r="K7" s="50" t="s">
        <v>129</v>
      </c>
      <c r="L7" s="87" t="s">
        <v>9</v>
      </c>
      <c r="M7" s="84" t="s">
        <v>10</v>
      </c>
      <c r="N7" s="84" t="s">
        <v>11</v>
      </c>
      <c r="O7" s="84" t="s">
        <v>12</v>
      </c>
      <c r="P7" s="84" t="s">
        <v>13</v>
      </c>
      <c r="Q7" s="87" t="s">
        <v>15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7" customFormat="1" ht="33.75" customHeight="1">
      <c r="A8" s="94"/>
      <c r="B8" s="90"/>
      <c r="C8" s="99"/>
      <c r="D8" s="100"/>
      <c r="E8" s="96"/>
      <c r="F8" s="48">
        <v>2</v>
      </c>
      <c r="G8" s="48">
        <v>3</v>
      </c>
      <c r="H8" s="48">
        <v>3</v>
      </c>
      <c r="I8" s="48">
        <v>2</v>
      </c>
      <c r="J8" s="48">
        <v>2</v>
      </c>
      <c r="K8" s="48">
        <v>2</v>
      </c>
      <c r="L8" s="88"/>
      <c r="M8" s="85"/>
      <c r="N8" s="85"/>
      <c r="O8" s="85"/>
      <c r="P8" s="85"/>
      <c r="Q8" s="8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47" customFormat="1" ht="30" customHeight="1">
      <c r="A9" s="43">
        <v>1</v>
      </c>
      <c r="B9" s="43" t="s">
        <v>128</v>
      </c>
      <c r="C9" s="45" t="s">
        <v>127</v>
      </c>
      <c r="D9" s="44" t="s">
        <v>18</v>
      </c>
      <c r="E9" s="43" t="s">
        <v>126</v>
      </c>
      <c r="F9" s="60">
        <v>0</v>
      </c>
      <c r="G9" s="41">
        <v>3</v>
      </c>
      <c r="H9" s="41">
        <v>3</v>
      </c>
      <c r="I9" s="41">
        <v>1</v>
      </c>
      <c r="J9" s="41">
        <v>3</v>
      </c>
      <c r="K9" s="41">
        <v>2</v>
      </c>
      <c r="L9" s="39" t="s">
        <v>20</v>
      </c>
      <c r="M9" s="39">
        <v>14</v>
      </c>
      <c r="N9" s="40">
        <f>SUMPRODUCT(F9:K9,$F$8:$K$8)/14</f>
        <v>2.142857142857143</v>
      </c>
      <c r="O9" s="39">
        <v>12</v>
      </c>
      <c r="P9" s="40">
        <f>SUMPRODUCT(F9:K9,$F$8:$K$8)/12</f>
        <v>2.5</v>
      </c>
      <c r="Q9" s="39" t="s">
        <v>21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47" customFormat="1" ht="30" customHeight="1">
      <c r="A10" s="43">
        <v>2</v>
      </c>
      <c r="B10" s="43" t="s">
        <v>125</v>
      </c>
      <c r="C10" s="45" t="s">
        <v>124</v>
      </c>
      <c r="D10" s="44" t="s">
        <v>123</v>
      </c>
      <c r="E10" s="43" t="s">
        <v>122</v>
      </c>
      <c r="F10" s="60"/>
      <c r="G10" s="41">
        <v>3</v>
      </c>
      <c r="H10" s="41">
        <v>3</v>
      </c>
      <c r="I10" s="41">
        <v>3</v>
      </c>
      <c r="J10" s="41">
        <v>4</v>
      </c>
      <c r="K10" s="41">
        <v>4</v>
      </c>
      <c r="L10" s="39" t="s">
        <v>20</v>
      </c>
      <c r="M10" s="39">
        <v>12</v>
      </c>
      <c r="N10" s="40">
        <f>SUMPRODUCT(F10:K10,$F$8:$K$8)/12</f>
        <v>3.3333333333333335</v>
      </c>
      <c r="O10" s="39">
        <v>12</v>
      </c>
      <c r="P10" s="40">
        <f>SUMPRODUCT(F10:K10,$F$8:$K$8)/12</f>
        <v>3.3333333333333335</v>
      </c>
      <c r="Q10" s="39" t="s">
        <v>21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17" s="46" customFormat="1" ht="30" customHeight="1">
      <c r="A11" s="43">
        <v>3</v>
      </c>
      <c r="B11" s="43" t="s">
        <v>121</v>
      </c>
      <c r="C11" s="45" t="s">
        <v>94</v>
      </c>
      <c r="D11" s="44" t="s">
        <v>120</v>
      </c>
      <c r="E11" s="43" t="s">
        <v>119</v>
      </c>
      <c r="F11" s="60">
        <v>0</v>
      </c>
      <c r="G11" s="41">
        <v>2</v>
      </c>
      <c r="H11" s="41">
        <v>2.5</v>
      </c>
      <c r="I11" s="41">
        <v>3</v>
      </c>
      <c r="J11" s="42">
        <v>0</v>
      </c>
      <c r="K11" s="41">
        <v>2.5</v>
      </c>
      <c r="L11" s="39">
        <v>2</v>
      </c>
      <c r="M11" s="39">
        <v>14</v>
      </c>
      <c r="N11" s="40">
        <f>SUMPRODUCT(F11:K11,$F$8:$K$8)/14</f>
        <v>1.75</v>
      </c>
      <c r="O11" s="39">
        <v>10</v>
      </c>
      <c r="P11" s="40">
        <f>SUMPRODUCT(F11:K11,$F$8:$K$8)/10</f>
        <v>2.45</v>
      </c>
      <c r="Q11" s="39" t="s">
        <v>21</v>
      </c>
    </row>
    <row r="12" ht="9" customHeight="1"/>
    <row r="13" spans="2:17" ht="18" customHeight="1">
      <c r="B13" s="33" t="s">
        <v>36</v>
      </c>
      <c r="C13" s="38" t="s">
        <v>118</v>
      </c>
      <c r="D13" s="38" t="s">
        <v>37</v>
      </c>
      <c r="H13" s="33" t="s">
        <v>63</v>
      </c>
      <c r="Q13" s="37" t="s">
        <v>62</v>
      </c>
    </row>
    <row r="16" spans="1:256" s="34" customFormat="1" ht="12.75" customHeight="1">
      <c r="A16" s="35"/>
      <c r="B16" s="35"/>
      <c r="C16" s="35"/>
      <c r="D16" s="35"/>
      <c r="E16" s="35"/>
      <c r="F16" s="103" t="s">
        <v>47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8" customHeight="1">
      <c r="A17" s="92" t="s">
        <v>117</v>
      </c>
      <c r="B17" s="92"/>
      <c r="C17" s="92"/>
      <c r="D17" s="92"/>
      <c r="E17" s="35"/>
      <c r="F17" s="92" t="s">
        <v>38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7.25" customHeight="1">
      <c r="A18" s="92" t="s">
        <v>116</v>
      </c>
      <c r="B18" s="92"/>
      <c r="C18" s="92"/>
      <c r="D18" s="9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2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1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4" customFormat="1" ht="12.75" customHeight="1">
      <c r="A22" s="35"/>
      <c r="B22" s="35"/>
      <c r="C22" s="35"/>
      <c r="D22" s="35"/>
      <c r="E22" s="35"/>
      <c r="F22" s="92" t="s">
        <v>60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4" customFormat="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4" customFormat="1" ht="15">
      <c r="A24" s="92" t="s">
        <v>50</v>
      </c>
      <c r="B24" s="92"/>
      <c r="C24" s="92"/>
      <c r="D24" s="92"/>
      <c r="E24" s="35"/>
      <c r="F24" s="92" t="s">
        <v>39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4" customFormat="1" ht="15">
      <c r="A25" s="35"/>
      <c r="B25" s="36"/>
      <c r="C25" s="35"/>
      <c r="D25" s="35"/>
      <c r="E25" s="35"/>
      <c r="F25" s="92" t="s">
        <v>40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4" customFormat="1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4" customFormat="1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4" customFormat="1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4" customFormat="1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4" customFormat="1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4" customFormat="1" ht="12.75" customHeight="1">
      <c r="A31" s="92" t="s">
        <v>51</v>
      </c>
      <c r="B31" s="92"/>
      <c r="C31" s="92"/>
      <c r="D31" s="92"/>
      <c r="E31" s="35"/>
      <c r="F31" s="92" t="s">
        <v>52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4" customFormat="1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4" customFormat="1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</sheetData>
  <sheetProtection/>
  <mergeCells count="27">
    <mergeCell ref="A4:Q4"/>
    <mergeCell ref="O7:O8"/>
    <mergeCell ref="A3:Q3"/>
    <mergeCell ref="N7:N8"/>
    <mergeCell ref="M7:M8"/>
    <mergeCell ref="L7:L8"/>
    <mergeCell ref="B7:B8"/>
    <mergeCell ref="A2:D2"/>
    <mergeCell ref="A1:D1"/>
    <mergeCell ref="A7:A8"/>
    <mergeCell ref="E7:E8"/>
    <mergeCell ref="C7:D8"/>
    <mergeCell ref="E1:Q1"/>
    <mergeCell ref="Q7:Q8"/>
    <mergeCell ref="A5:Q5"/>
    <mergeCell ref="E2:Q2"/>
    <mergeCell ref="P7:P8"/>
    <mergeCell ref="A31:D31"/>
    <mergeCell ref="F16:Q16"/>
    <mergeCell ref="F17:Q17"/>
    <mergeCell ref="F22:Q22"/>
    <mergeCell ref="F24:Q24"/>
    <mergeCell ref="F25:Q25"/>
    <mergeCell ref="F31:Q31"/>
    <mergeCell ref="A17:D17"/>
    <mergeCell ref="A18:D18"/>
    <mergeCell ref="A24:D24"/>
  </mergeCells>
  <conditionalFormatting sqref="G9:K11">
    <cfRule type="cellIs" priority="1" dxfId="0" operator="lessThan" stopIfTrue="1">
      <formula>1</formula>
    </cfRule>
  </conditionalFormatting>
  <printOptions horizontalCentered="1"/>
  <pageMargins left="0" right="0" top="0" bottom="0" header="0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htha</cp:lastModifiedBy>
  <cp:lastPrinted>2020-09-01T08:44:54Z</cp:lastPrinted>
  <dcterms:modified xsi:type="dcterms:W3CDTF">2020-09-03T04:28:19Z</dcterms:modified>
  <cp:category/>
  <cp:version/>
  <cp:contentType/>
  <cp:contentStatus/>
</cp:coreProperties>
</file>